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<sst xmlns="http://schemas.openxmlformats.org/spreadsheetml/2006/main" count="74" uniqueCount="62">
  <si>
    <t>Fase Final Eurocopa</t>
  </si>
  <si>
    <t xml:space="preserve"> Portugal 1-2 Grecia     </t>
  </si>
  <si>
    <t xml:space="preserve"> España 1-0 Rusia     </t>
  </si>
  <si>
    <t xml:space="preserve"> Suiza 0-0 Croacia     </t>
  </si>
  <si>
    <t xml:space="preserve"> Francia 2-1 Inglaterra     </t>
  </si>
  <si>
    <t xml:space="preserve"> Dinamarca 0-0 Italia     </t>
  </si>
  <si>
    <t xml:space="preserve"> Suecia 5-0 Bulgaria     </t>
  </si>
  <si>
    <t xml:space="preserve">Alemania 1-1 Holanda    </t>
  </si>
  <si>
    <t xml:space="preserve">República Checa 2-1 Letonia    </t>
  </si>
  <si>
    <t xml:space="preserve">Grecia 1-1 España    </t>
  </si>
  <si>
    <t xml:space="preserve">Rusia 0-2 Portugal    </t>
  </si>
  <si>
    <t xml:space="preserve">Inglaterra 3-0 Suiza    </t>
  </si>
  <si>
    <t xml:space="preserve">Croacia 2-2 Francia    </t>
  </si>
  <si>
    <t xml:space="preserve">Bulgaria 0-2 Dinamarca   </t>
  </si>
  <si>
    <t xml:space="preserve">Italia 1-1 Suecia    </t>
  </si>
  <si>
    <t xml:space="preserve">Letonia 0-0 Alemania   </t>
  </si>
  <si>
    <t xml:space="preserve">Holanda 1-3 República Checa   </t>
  </si>
  <si>
    <t xml:space="preserve">España 0-1 Portugal    </t>
  </si>
  <si>
    <t xml:space="preserve">Rusia 2-1 Grecia     </t>
  </si>
  <si>
    <t xml:space="preserve">Croacia 2-4 Inglaterra    </t>
  </si>
  <si>
    <t xml:space="preserve">Suiza 1-3 Francia   </t>
  </si>
  <si>
    <t xml:space="preserve">Italia 2-1 Bulgaria   </t>
  </si>
  <si>
    <t xml:space="preserve">Dinamarca 2-2 Suecia    </t>
  </si>
  <si>
    <t xml:space="preserve">Holanda 3-0 Letonia   </t>
  </si>
  <si>
    <t xml:space="preserve">Alemania 1-2 República Checa </t>
  </si>
  <si>
    <t>Goles</t>
  </si>
  <si>
    <t>Portugal</t>
  </si>
  <si>
    <t>Grecia</t>
  </si>
  <si>
    <t>Holanda</t>
  </si>
  <si>
    <t>Chequia</t>
  </si>
  <si>
    <t>Dinamarca</t>
  </si>
  <si>
    <t>Inglaterra</t>
  </si>
  <si>
    <t>Francia</t>
  </si>
  <si>
    <t>Suecia</t>
  </si>
  <si>
    <t>Total</t>
  </si>
  <si>
    <t>Trayectoria</t>
  </si>
  <si>
    <t>+</t>
  </si>
  <si>
    <t>-</t>
  </si>
  <si>
    <t xml:space="preserve"> --</t>
  </si>
  <si>
    <t xml:space="preserve"> -</t>
  </si>
  <si>
    <t xml:space="preserve"> +</t>
  </si>
  <si>
    <t>Ranquing</t>
  </si>
  <si>
    <t>Clust/goles</t>
  </si>
  <si>
    <t>Semifinales</t>
  </si>
  <si>
    <t xml:space="preserve">Portugal 2-2 Inglaterra   </t>
  </si>
  <si>
    <t xml:space="preserve">Francia 0-1 Grecia   </t>
  </si>
  <si>
    <t xml:space="preserve">Suecia 0-0 Holanda   </t>
  </si>
  <si>
    <t xml:space="preserve">República Checa  3-0 Dinamarca </t>
  </si>
  <si>
    <t>Cuartos de final</t>
  </si>
  <si>
    <t xml:space="preserve">República Checa Grecia </t>
  </si>
  <si>
    <t>Final</t>
  </si>
  <si>
    <t>Portugal 2-1 Holanda</t>
  </si>
  <si>
    <t>Pases 1</t>
  </si>
  <si>
    <t>Pases 2</t>
  </si>
  <si>
    <t>Goles 2</t>
  </si>
  <si>
    <t>Clustering 1</t>
  </si>
  <si>
    <t>Goles 1</t>
  </si>
  <si>
    <t>Clustering 2</t>
  </si>
  <si>
    <t>Cl2/pa2</t>
  </si>
  <si>
    <t>Cl1/pa1</t>
  </si>
  <si>
    <t>Media</t>
  </si>
  <si>
    <t>Índice de transitividad local de los equipos semifinalistas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</si>
</sst>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1" fillId="2" borderId="0" xfId="0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workbookViewId="0" topLeftCell="A21">
      <selection activeCell="A1" sqref="A1:I46"/>
    </sheetView>
  </sheetViews>
  <sheetFormatPr defaultColWidth="11.421875" defaultRowHeight="12.75"/>
  <cols>
    <col min="1" max="1" width="29.140625" style="0" bestFit="1" customWidth="1"/>
    <col min="2" max="2" width="11.7109375" style="0" bestFit="1" customWidth="1"/>
    <col min="3" max="3" width="7.8515625" style="6" bestFit="1" customWidth="1"/>
    <col min="4" max="4" width="7.8515625" style="6" customWidth="1"/>
    <col min="5" max="5" width="9.00390625" style="0" bestFit="1" customWidth="1"/>
    <col min="6" max="6" width="11.7109375" style="5" bestFit="1" customWidth="1"/>
    <col min="7" max="7" width="7.8515625" style="6" bestFit="1" customWidth="1"/>
    <col min="8" max="8" width="7.8515625" style="6" customWidth="1"/>
    <col min="9" max="9" width="7.7109375" style="0" bestFit="1" customWidth="1"/>
    <col min="10" max="10" width="7.7109375" style="0" customWidth="1"/>
    <col min="11" max="11" width="10.421875" style="7" bestFit="1" customWidth="1"/>
    <col min="12" max="12" width="11.8515625" style="0" bestFit="1" customWidth="1"/>
    <col min="13" max="13" width="10.140625" style="0" bestFit="1" customWidth="1"/>
    <col min="16" max="16" width="5.00390625" style="0" bestFit="1" customWidth="1"/>
    <col min="17" max="17" width="6.00390625" style="0" bestFit="1" customWidth="1"/>
    <col min="18" max="18" width="10.140625" style="0" bestFit="1" customWidth="1"/>
    <col min="19" max="19" width="10.28125" style="0" bestFit="1" customWidth="1"/>
    <col min="20" max="20" width="10.140625" style="0" bestFit="1" customWidth="1"/>
    <col min="21" max="21" width="9.8515625" style="0" bestFit="1" customWidth="1"/>
    <col min="22" max="22" width="8.7109375" style="0" bestFit="1" customWidth="1"/>
  </cols>
  <sheetData>
    <row r="1" spans="1:11" s="8" customFormat="1" ht="12.75">
      <c r="A1" s="13" t="s">
        <v>0</v>
      </c>
      <c r="B1" s="17" t="s">
        <v>55</v>
      </c>
      <c r="C1" s="18" t="s">
        <v>52</v>
      </c>
      <c r="D1" s="18" t="s">
        <v>59</v>
      </c>
      <c r="E1" s="17" t="s">
        <v>56</v>
      </c>
      <c r="F1" s="19" t="s">
        <v>57</v>
      </c>
      <c r="G1" s="18" t="s">
        <v>53</v>
      </c>
      <c r="H1" s="18" t="s">
        <v>58</v>
      </c>
      <c r="I1" s="17" t="s">
        <v>54</v>
      </c>
      <c r="K1" s="11"/>
    </row>
    <row r="2" spans="1:15" ht="12.75">
      <c r="A2" t="s">
        <v>1</v>
      </c>
      <c r="B2">
        <v>2.393</v>
      </c>
      <c r="C2" s="6">
        <v>453</v>
      </c>
      <c r="D2" s="4">
        <f>B2/C2</f>
        <v>0.005282560706401766</v>
      </c>
      <c r="E2">
        <v>1</v>
      </c>
      <c r="F2" s="5">
        <v>1.143</v>
      </c>
      <c r="G2" s="6">
        <v>323</v>
      </c>
      <c r="H2" s="4">
        <f>F2/G2</f>
        <v>0.0035386996904024767</v>
      </c>
      <c r="I2">
        <v>2</v>
      </c>
      <c r="M2" s="2"/>
      <c r="N2" s="2">
        <v>1</v>
      </c>
      <c r="O2" s="2"/>
    </row>
    <row r="3" spans="1:15" ht="12.75">
      <c r="A3" t="s">
        <v>2</v>
      </c>
      <c r="B3">
        <v>2.551</v>
      </c>
      <c r="C3">
        <v>505</v>
      </c>
      <c r="D3" s="4">
        <f>B3/C3</f>
        <v>0.005051485148514852</v>
      </c>
      <c r="E3">
        <v>1</v>
      </c>
      <c r="F3" s="5">
        <v>2.272</v>
      </c>
      <c r="G3" s="6">
        <v>389</v>
      </c>
      <c r="H3" s="4">
        <f>F3/G3</f>
        <v>0.005840616966580977</v>
      </c>
      <c r="I3">
        <v>0</v>
      </c>
      <c r="M3" s="2"/>
      <c r="N3" s="2"/>
      <c r="O3" s="2"/>
    </row>
    <row r="4" spans="1:15" ht="12.75">
      <c r="A4" t="s">
        <v>3</v>
      </c>
      <c r="B4">
        <v>2.004</v>
      </c>
      <c r="C4" s="6">
        <v>246</v>
      </c>
      <c r="D4" s="4">
        <f>B4/C4</f>
        <v>0.008146341463414634</v>
      </c>
      <c r="E4">
        <v>0</v>
      </c>
      <c r="F4" s="5">
        <v>1.974</v>
      </c>
      <c r="G4" s="6">
        <v>373</v>
      </c>
      <c r="H4" s="4">
        <f>F4/G4</f>
        <v>0.005292225201072386</v>
      </c>
      <c r="I4">
        <v>0</v>
      </c>
      <c r="M4" s="2"/>
      <c r="N4" s="2"/>
      <c r="O4" s="2"/>
    </row>
    <row r="5" spans="1:15" ht="12.75">
      <c r="A5" t="s">
        <v>4</v>
      </c>
      <c r="B5">
        <v>2.935</v>
      </c>
      <c r="C5" s="6">
        <v>444</v>
      </c>
      <c r="D5" s="4">
        <f>B5/C5</f>
        <v>0.0066103603603603605</v>
      </c>
      <c r="E5">
        <v>2</v>
      </c>
      <c r="F5" s="5">
        <v>1.803</v>
      </c>
      <c r="G5" s="6">
        <v>315</v>
      </c>
      <c r="H5" s="4">
        <f>F5/G5</f>
        <v>0.005723809523809523</v>
      </c>
      <c r="I5">
        <v>1</v>
      </c>
      <c r="M5" s="2"/>
      <c r="N5" s="2"/>
      <c r="O5" s="2"/>
    </row>
    <row r="6" spans="1:15" ht="12.75">
      <c r="A6" t="s">
        <v>5</v>
      </c>
      <c r="B6">
        <v>1.611</v>
      </c>
      <c r="C6" s="6">
        <v>399</v>
      </c>
      <c r="D6" s="4">
        <f>B6/C6</f>
        <v>0.004037593984962406</v>
      </c>
      <c r="E6">
        <v>0</v>
      </c>
      <c r="F6" s="5">
        <v>1.333</v>
      </c>
      <c r="G6" s="6">
        <v>330</v>
      </c>
      <c r="H6" s="4">
        <f>F6/G6</f>
        <v>0.004039393939393939</v>
      </c>
      <c r="I6">
        <v>0</v>
      </c>
      <c r="M6" s="2"/>
      <c r="N6" s="2"/>
      <c r="O6" s="2"/>
    </row>
    <row r="7" spans="1:15" ht="12.75">
      <c r="A7" t="s">
        <v>6</v>
      </c>
      <c r="B7">
        <v>1.205</v>
      </c>
      <c r="C7" s="6">
        <v>260</v>
      </c>
      <c r="D7" s="4">
        <f>B7/C7</f>
        <v>0.004634615384615385</v>
      </c>
      <c r="E7">
        <v>5</v>
      </c>
      <c r="F7" s="5">
        <v>1.506</v>
      </c>
      <c r="G7" s="6">
        <v>467</v>
      </c>
      <c r="H7" s="4">
        <f>F7/G7</f>
        <v>0.0032248394004282654</v>
      </c>
      <c r="I7">
        <v>0</v>
      </c>
      <c r="M7" s="2"/>
      <c r="N7" s="2"/>
      <c r="O7" s="2"/>
    </row>
    <row r="8" spans="1:15" ht="12.75">
      <c r="A8" t="s">
        <v>7</v>
      </c>
      <c r="B8">
        <v>1.925</v>
      </c>
      <c r="C8" s="6">
        <v>313</v>
      </c>
      <c r="D8" s="4">
        <f>B8/C8</f>
        <v>0.006150159744408946</v>
      </c>
      <c r="E8">
        <v>1</v>
      </c>
      <c r="F8" s="5">
        <v>1.891</v>
      </c>
      <c r="G8" s="6">
        <v>418</v>
      </c>
      <c r="H8" s="4">
        <f>F8/G8</f>
        <v>0.004523923444976077</v>
      </c>
      <c r="I8">
        <v>1</v>
      </c>
      <c r="M8" s="2"/>
      <c r="N8" s="2"/>
      <c r="O8" s="2"/>
    </row>
    <row r="9" spans="1:15" ht="12.75">
      <c r="A9" t="s">
        <v>8</v>
      </c>
      <c r="B9">
        <v>2.054</v>
      </c>
      <c r="C9" s="6">
        <v>434</v>
      </c>
      <c r="D9" s="4">
        <f>B9/C9</f>
        <v>0.004732718894009216</v>
      </c>
      <c r="E9">
        <v>2</v>
      </c>
      <c r="F9" s="5">
        <v>1.358</v>
      </c>
      <c r="G9" s="6">
        <v>181</v>
      </c>
      <c r="H9" s="4">
        <f>F9/G9</f>
        <v>0.007502762430939227</v>
      </c>
      <c r="I9">
        <v>1</v>
      </c>
      <c r="M9" s="2"/>
      <c r="N9" s="2"/>
      <c r="O9" s="2"/>
    </row>
    <row r="10" spans="1:15" ht="12.75">
      <c r="A10" t="s">
        <v>9</v>
      </c>
      <c r="B10">
        <v>1.496</v>
      </c>
      <c r="C10" s="6">
        <v>245</v>
      </c>
      <c r="D10" s="4">
        <f>B10/C10</f>
        <v>0.006106122448979592</v>
      </c>
      <c r="E10">
        <v>1</v>
      </c>
      <c r="F10" s="5">
        <v>1.574</v>
      </c>
      <c r="G10" s="6">
        <v>392</v>
      </c>
      <c r="H10" s="4">
        <f>F10/G10</f>
        <v>0.0040153061224489795</v>
      </c>
      <c r="I10">
        <v>1</v>
      </c>
      <c r="M10" s="2"/>
      <c r="N10" s="2"/>
      <c r="O10" s="2"/>
    </row>
    <row r="11" spans="1:15" ht="12.75">
      <c r="A11" t="s">
        <v>10</v>
      </c>
      <c r="B11">
        <v>1.296</v>
      </c>
      <c r="C11" s="6">
        <v>301</v>
      </c>
      <c r="D11" s="4">
        <f>B11/C11</f>
        <v>0.004305647840531562</v>
      </c>
      <c r="E11">
        <v>0</v>
      </c>
      <c r="F11" s="5">
        <v>2.016</v>
      </c>
      <c r="G11" s="6">
        <v>424</v>
      </c>
      <c r="H11" s="4">
        <f>F11/G11</f>
        <v>0.004754716981132076</v>
      </c>
      <c r="I11">
        <v>2</v>
      </c>
      <c r="M11" s="2"/>
      <c r="N11" s="2"/>
      <c r="O11" s="2"/>
    </row>
    <row r="12" spans="1:15" ht="12.75">
      <c r="A12" t="s">
        <v>11</v>
      </c>
      <c r="B12">
        <v>2.135</v>
      </c>
      <c r="C12" s="6">
        <v>371</v>
      </c>
      <c r="D12" s="4">
        <f>B12/C12</f>
        <v>0.005754716981132075</v>
      </c>
      <c r="E12">
        <v>3</v>
      </c>
      <c r="F12" s="5">
        <v>2.032</v>
      </c>
      <c r="G12" s="6">
        <v>353</v>
      </c>
      <c r="H12" s="4">
        <f>F12/G12</f>
        <v>0.005756373937677054</v>
      </c>
      <c r="I12">
        <v>0</v>
      </c>
      <c r="M12" s="2"/>
      <c r="N12" s="2"/>
      <c r="O12" s="2"/>
    </row>
    <row r="13" spans="1:15" ht="12.75">
      <c r="A13" t="s">
        <v>12</v>
      </c>
      <c r="B13">
        <v>2.18</v>
      </c>
      <c r="C13" s="6">
        <v>368</v>
      </c>
      <c r="D13" s="4">
        <f>B13/C13</f>
        <v>0.005923913043478261</v>
      </c>
      <c r="E13">
        <v>2</v>
      </c>
      <c r="F13" s="5">
        <v>2.816</v>
      </c>
      <c r="G13" s="6">
        <v>500</v>
      </c>
      <c r="H13" s="4">
        <f>F13/G13</f>
        <v>0.005632</v>
      </c>
      <c r="I13">
        <v>2</v>
      </c>
      <c r="M13" s="2"/>
      <c r="N13" s="2"/>
      <c r="O13" s="2"/>
    </row>
    <row r="14" spans="1:15" ht="12.75">
      <c r="A14" t="s">
        <v>13</v>
      </c>
      <c r="B14">
        <v>2.621</v>
      </c>
      <c r="C14" s="6">
        <v>355</v>
      </c>
      <c r="D14" s="4">
        <f>B14/C14</f>
        <v>0.007383098591549296</v>
      </c>
      <c r="E14">
        <v>0</v>
      </c>
      <c r="F14" s="5">
        <v>2.35</v>
      </c>
      <c r="G14" s="6">
        <v>553</v>
      </c>
      <c r="H14" s="4">
        <f>F14/G14</f>
        <v>0.004249547920433997</v>
      </c>
      <c r="I14">
        <v>2</v>
      </c>
      <c r="M14" s="2"/>
      <c r="N14" s="2">
        <v>2</v>
      </c>
      <c r="O14" s="2"/>
    </row>
    <row r="15" spans="1:15" ht="12.75">
      <c r="A15" t="s">
        <v>14</v>
      </c>
      <c r="B15">
        <v>1.733</v>
      </c>
      <c r="C15" s="6">
        <v>418</v>
      </c>
      <c r="D15" s="4">
        <f>B15/C15</f>
        <v>0.0041459330143540675</v>
      </c>
      <c r="E15">
        <v>1</v>
      </c>
      <c r="F15" s="5">
        <v>1.464</v>
      </c>
      <c r="G15" s="6">
        <v>334</v>
      </c>
      <c r="H15" s="4">
        <f>F15/G15</f>
        <v>0.004383233532934132</v>
      </c>
      <c r="I15">
        <v>1</v>
      </c>
      <c r="M15" s="2"/>
      <c r="N15" s="2"/>
      <c r="O15" s="2"/>
    </row>
    <row r="16" spans="1:15" ht="12.75">
      <c r="A16" t="s">
        <v>15</v>
      </c>
      <c r="B16">
        <v>1.537</v>
      </c>
      <c r="C16" s="6">
        <v>198</v>
      </c>
      <c r="D16" s="4">
        <f>B16/C16</f>
        <v>0.007762626262626263</v>
      </c>
      <c r="E16">
        <v>0</v>
      </c>
      <c r="F16" s="5">
        <v>2.514</v>
      </c>
      <c r="G16" s="6">
        <v>462</v>
      </c>
      <c r="H16" s="4">
        <f>F16/G16</f>
        <v>0.005441558441558441</v>
      </c>
      <c r="I16">
        <v>0</v>
      </c>
      <c r="M16" s="2"/>
      <c r="N16" s="2"/>
      <c r="O16" s="2"/>
    </row>
    <row r="17" spans="1:15" ht="12.75">
      <c r="A17" t="s">
        <v>16</v>
      </c>
      <c r="B17">
        <v>2.038</v>
      </c>
      <c r="C17" s="6">
        <v>277</v>
      </c>
      <c r="D17" s="4">
        <f>B17/C17</f>
        <v>0.00735740072202166</v>
      </c>
      <c r="E17">
        <v>1</v>
      </c>
      <c r="F17" s="5">
        <v>1.838</v>
      </c>
      <c r="G17" s="6">
        <v>344</v>
      </c>
      <c r="H17" s="4">
        <f>F17/G17</f>
        <v>0.005343023255813954</v>
      </c>
      <c r="I17">
        <v>3</v>
      </c>
      <c r="M17" s="2"/>
      <c r="N17" s="2">
        <v>3</v>
      </c>
      <c r="O17" s="2"/>
    </row>
    <row r="18" spans="1:15" ht="12.75">
      <c r="A18" t="s">
        <v>17</v>
      </c>
      <c r="B18">
        <v>1.574</v>
      </c>
      <c r="C18" s="6">
        <v>316</v>
      </c>
      <c r="D18" s="4">
        <f>B18/C18</f>
        <v>0.004981012658227848</v>
      </c>
      <c r="E18">
        <v>0</v>
      </c>
      <c r="F18" s="5">
        <v>1.819</v>
      </c>
      <c r="G18" s="6">
        <v>356</v>
      </c>
      <c r="H18" s="4">
        <f>F18/G18</f>
        <v>0.0051095505617977524</v>
      </c>
      <c r="I18">
        <v>1</v>
      </c>
      <c r="M18" s="2"/>
      <c r="N18" s="2"/>
      <c r="O18" s="2"/>
    </row>
    <row r="19" spans="1:15" ht="12.75">
      <c r="A19" t="s">
        <v>18</v>
      </c>
      <c r="B19">
        <v>0.935</v>
      </c>
      <c r="C19" s="6">
        <v>310</v>
      </c>
      <c r="D19" s="4">
        <f>B19/C19</f>
        <v>0.0030161290322580645</v>
      </c>
      <c r="E19">
        <v>2</v>
      </c>
      <c r="F19" s="5">
        <v>1.328</v>
      </c>
      <c r="G19" s="6">
        <v>275</v>
      </c>
      <c r="H19" s="4">
        <f>F19/G19</f>
        <v>0.00482909090909091</v>
      </c>
      <c r="I19">
        <v>1</v>
      </c>
      <c r="M19" s="2"/>
      <c r="N19" s="2">
        <v>4</v>
      </c>
      <c r="O19" s="2"/>
    </row>
    <row r="20" spans="1:15" ht="12.75">
      <c r="A20" t="s">
        <v>19</v>
      </c>
      <c r="M20" s="2"/>
      <c r="N20" s="2"/>
      <c r="O20" s="2"/>
    </row>
    <row r="21" spans="1:15" ht="12.75">
      <c r="A21" t="s">
        <v>20</v>
      </c>
      <c r="M21" s="2"/>
      <c r="N21" s="2"/>
      <c r="O21" s="2"/>
    </row>
    <row r="22" spans="1:15" ht="12.75">
      <c r="A22" t="s">
        <v>21</v>
      </c>
      <c r="B22">
        <v>1.656</v>
      </c>
      <c r="E22">
        <v>2</v>
      </c>
      <c r="F22" s="5">
        <v>1.506</v>
      </c>
      <c r="I22">
        <v>1</v>
      </c>
      <c r="M22" s="2"/>
      <c r="N22" s="2"/>
      <c r="O22" s="2"/>
    </row>
    <row r="23" spans="1:15" ht="12.75">
      <c r="A23" t="s">
        <v>22</v>
      </c>
      <c r="B23">
        <v>1.653</v>
      </c>
      <c r="E23">
        <v>2</v>
      </c>
      <c r="F23" s="5">
        <v>1.94</v>
      </c>
      <c r="I23">
        <v>2</v>
      </c>
      <c r="M23" s="2"/>
      <c r="N23" s="2"/>
      <c r="O23" s="2"/>
    </row>
    <row r="24" spans="1:15" ht="12.75">
      <c r="A24" t="s">
        <v>23</v>
      </c>
      <c r="B24">
        <v>2.038</v>
      </c>
      <c r="E24">
        <v>3</v>
      </c>
      <c r="F24" s="5">
        <v>1.366</v>
      </c>
      <c r="M24" s="2"/>
      <c r="N24" s="2"/>
      <c r="O24" s="2"/>
    </row>
    <row r="25" spans="1:15" ht="12.75">
      <c r="A25" t="s">
        <v>24</v>
      </c>
      <c r="B25">
        <v>2.96</v>
      </c>
      <c r="E25">
        <v>1</v>
      </c>
      <c r="F25" s="5">
        <v>0.815</v>
      </c>
      <c r="I25">
        <v>2</v>
      </c>
      <c r="M25" s="2"/>
      <c r="N25" s="2"/>
      <c r="O25" s="2"/>
    </row>
    <row r="26" spans="1:15" ht="12.75">
      <c r="A26" s="13" t="s">
        <v>48</v>
      </c>
      <c r="B26" s="14"/>
      <c r="C26" s="15"/>
      <c r="D26" s="15"/>
      <c r="E26" s="14"/>
      <c r="F26" s="16"/>
      <c r="G26" s="15"/>
      <c r="H26" s="15"/>
      <c r="I26" s="14"/>
      <c r="M26" s="2"/>
      <c r="N26" s="2"/>
      <c r="O26" s="2"/>
    </row>
    <row r="27" spans="1:15" ht="12.75">
      <c r="A27" s="3" t="s">
        <v>44</v>
      </c>
      <c r="B27">
        <v>1.942</v>
      </c>
      <c r="E27">
        <v>2</v>
      </c>
      <c r="F27" s="5">
        <v>1.644</v>
      </c>
      <c r="I27">
        <v>2</v>
      </c>
      <c r="M27" s="2"/>
      <c r="N27" s="2"/>
      <c r="O27" s="2"/>
    </row>
    <row r="28" spans="1:15" ht="12.75">
      <c r="A28" s="3" t="s">
        <v>45</v>
      </c>
      <c r="B28">
        <v>1.874</v>
      </c>
      <c r="E28">
        <v>0</v>
      </c>
      <c r="M28" s="2"/>
      <c r="N28" s="2"/>
      <c r="O28" s="2"/>
    </row>
    <row r="29" spans="1:15" ht="12.75">
      <c r="A29" s="3" t="s">
        <v>46</v>
      </c>
      <c r="B29">
        <v>1.852</v>
      </c>
      <c r="E29">
        <v>0</v>
      </c>
      <c r="F29" s="5">
        <v>1.589</v>
      </c>
      <c r="I29">
        <v>0</v>
      </c>
      <c r="M29" s="2"/>
      <c r="N29" s="2"/>
      <c r="O29" s="2"/>
    </row>
    <row r="30" spans="1:15" ht="12.75">
      <c r="A30" s="3" t="s">
        <v>47</v>
      </c>
      <c r="B30">
        <v>0.624</v>
      </c>
      <c r="E30">
        <v>3</v>
      </c>
      <c r="F30" s="5">
        <v>1.907</v>
      </c>
      <c r="I30">
        <v>0</v>
      </c>
      <c r="M30" s="2"/>
      <c r="N30" s="2"/>
      <c r="O30" s="2"/>
    </row>
    <row r="31" spans="1:9" ht="12.75">
      <c r="A31" s="13" t="s">
        <v>43</v>
      </c>
      <c r="B31" s="14"/>
      <c r="C31" s="15"/>
      <c r="D31" s="15"/>
      <c r="E31" s="14"/>
      <c r="F31" s="16"/>
      <c r="G31" s="15"/>
      <c r="H31" s="15"/>
      <c r="I31" s="14"/>
    </row>
    <row r="32" ht="12.75">
      <c r="A32" s="3" t="s">
        <v>51</v>
      </c>
    </row>
    <row r="33" ht="12.75">
      <c r="A33" s="3" t="s">
        <v>49</v>
      </c>
    </row>
    <row r="34" spans="1:9" ht="12.75">
      <c r="A34" s="13" t="s">
        <v>50</v>
      </c>
      <c r="B34" s="14"/>
      <c r="C34" s="15"/>
      <c r="D34" s="15"/>
      <c r="E34" s="14"/>
      <c r="F34" s="16"/>
      <c r="G34" s="15"/>
      <c r="H34" s="15"/>
      <c r="I34" s="14"/>
    </row>
    <row r="35" ht="12.75">
      <c r="A35" s="1"/>
    </row>
    <row r="36" ht="12.75">
      <c r="A36" s="1" t="s">
        <v>61</v>
      </c>
    </row>
    <row r="37" spans="2:22" ht="12.75">
      <c r="B37" s="8">
        <v>1</v>
      </c>
      <c r="C37" s="8">
        <v>2</v>
      </c>
      <c r="D37" s="9">
        <v>3</v>
      </c>
      <c r="E37" s="8">
        <v>4</v>
      </c>
      <c r="F37" s="10" t="s">
        <v>60</v>
      </c>
      <c r="P37" t="s">
        <v>34</v>
      </c>
      <c r="Q37" t="s">
        <v>25</v>
      </c>
      <c r="R37" t="s">
        <v>35</v>
      </c>
      <c r="S37" t="s">
        <v>42</v>
      </c>
      <c r="T37" t="s">
        <v>35</v>
      </c>
      <c r="V37" t="s">
        <v>41</v>
      </c>
    </row>
    <row r="38" spans="1:22" ht="12.75">
      <c r="A38" t="s">
        <v>26</v>
      </c>
      <c r="B38" s="2">
        <f>B2</f>
        <v>2.393</v>
      </c>
      <c r="C38" s="2">
        <f>F11</f>
        <v>2.016</v>
      </c>
      <c r="D38" s="2">
        <f>F18</f>
        <v>1.819</v>
      </c>
      <c r="E38" s="2">
        <v>1.942</v>
      </c>
      <c r="F38" s="2">
        <f>SUM(B38:E38)/4</f>
        <v>2.0425</v>
      </c>
      <c r="P38" s="2">
        <f>(D38+C38+B38)/3</f>
        <v>2.076</v>
      </c>
      <c r="Q38">
        <v>4</v>
      </c>
      <c r="R38" t="s">
        <v>36</v>
      </c>
      <c r="S38" s="2">
        <f>P38/Q38</f>
        <v>0.519</v>
      </c>
      <c r="T38" s="2">
        <f>S38*0.75</f>
        <v>0.38925</v>
      </c>
      <c r="U38" t="s">
        <v>29</v>
      </c>
      <c r="V38">
        <v>5</v>
      </c>
    </row>
    <row r="39" spans="1:22" ht="12.75">
      <c r="A39" t="s">
        <v>27</v>
      </c>
      <c r="B39" s="2">
        <f>F2</f>
        <v>1.143</v>
      </c>
      <c r="C39" s="2">
        <f>B10</f>
        <v>1.496</v>
      </c>
      <c r="D39" s="2">
        <f>F19</f>
        <v>1.328</v>
      </c>
      <c r="E39" s="2"/>
      <c r="F39" s="2">
        <f>SUM(B39:E39)/3</f>
        <v>1.3223333333333336</v>
      </c>
      <c r="P39" s="2">
        <f>(D39+C39+B39)/3</f>
        <v>1.3223333333333331</v>
      </c>
      <c r="Q39">
        <v>4</v>
      </c>
      <c r="R39" t="s">
        <v>37</v>
      </c>
      <c r="S39" s="2">
        <f>P39/Q39</f>
        <v>0.3305833333333333</v>
      </c>
      <c r="T39" s="2">
        <v>0.25</v>
      </c>
      <c r="U39" t="s">
        <v>31</v>
      </c>
      <c r="V39">
        <v>1</v>
      </c>
    </row>
    <row r="40" spans="1:22" ht="12.75">
      <c r="A40" t="s">
        <v>33</v>
      </c>
      <c r="B40" s="2">
        <v>1.205</v>
      </c>
      <c r="C40" s="2">
        <v>1.464</v>
      </c>
      <c r="D40" s="2">
        <v>1.94</v>
      </c>
      <c r="E40" s="2">
        <v>1.852</v>
      </c>
      <c r="F40" s="2">
        <f>SUM(B40:E40)/4</f>
        <v>1.61525</v>
      </c>
      <c r="P40" s="2">
        <f>(D40+C40+B40)/3</f>
        <v>1.5363333333333333</v>
      </c>
      <c r="Q40">
        <v>8</v>
      </c>
      <c r="R40" t="s">
        <v>38</v>
      </c>
      <c r="S40" s="2">
        <f>P40/Q40</f>
        <v>0.19204166666666667</v>
      </c>
      <c r="T40" s="2">
        <f>S40*1.5</f>
        <v>0.2880625</v>
      </c>
      <c r="U40" t="s">
        <v>33</v>
      </c>
      <c r="V40">
        <v>2</v>
      </c>
    </row>
    <row r="41" spans="1:22" ht="12.75">
      <c r="A41" t="s">
        <v>28</v>
      </c>
      <c r="B41" s="2">
        <f>F8</f>
        <v>1.891</v>
      </c>
      <c r="C41" s="2">
        <f>B17</f>
        <v>2.038</v>
      </c>
      <c r="D41" s="2">
        <f>B24</f>
        <v>2.038</v>
      </c>
      <c r="E41" s="2">
        <v>1.589</v>
      </c>
      <c r="F41" s="2">
        <f>SUM(B41:E41)/4</f>
        <v>1.8889999999999998</v>
      </c>
      <c r="P41" s="2">
        <f>(D41+C41+B41)/3</f>
        <v>1.9889999999999999</v>
      </c>
      <c r="Q41">
        <v>5</v>
      </c>
      <c r="R41" t="s">
        <v>39</v>
      </c>
      <c r="S41" s="2">
        <f>P41/Q41</f>
        <v>0.3978</v>
      </c>
      <c r="T41" s="2">
        <f>S41*0.75</f>
        <v>0.29835</v>
      </c>
      <c r="U41" t="s">
        <v>32</v>
      </c>
      <c r="V41">
        <v>3</v>
      </c>
    </row>
    <row r="42" spans="1:22" ht="12.75">
      <c r="A42" t="s">
        <v>29</v>
      </c>
      <c r="B42" s="2">
        <f>B9</f>
        <v>2.054</v>
      </c>
      <c r="C42" s="2">
        <f>F17</f>
        <v>1.838</v>
      </c>
      <c r="D42" s="2">
        <f>F25</f>
        <v>0.815</v>
      </c>
      <c r="E42" s="2">
        <v>0.624</v>
      </c>
      <c r="F42" s="2">
        <f>SUM(B42:E42)/4</f>
        <v>1.3327499999999999</v>
      </c>
      <c r="P42" s="2">
        <f>(D42+C42+B42)/3</f>
        <v>1.569</v>
      </c>
      <c r="Q42">
        <v>7</v>
      </c>
      <c r="R42" t="s">
        <v>40</v>
      </c>
      <c r="S42" s="2">
        <f>P42/Q42</f>
        <v>0.22414285714285714</v>
      </c>
      <c r="T42" s="2">
        <v>0.33</v>
      </c>
      <c r="U42" t="s">
        <v>27</v>
      </c>
      <c r="V42">
        <v>4</v>
      </c>
    </row>
    <row r="43" spans="1:22" ht="12.75">
      <c r="A43" t="s">
        <v>30</v>
      </c>
      <c r="B43" s="2">
        <f>B6</f>
        <v>1.611</v>
      </c>
      <c r="C43" s="2">
        <f>F14</f>
        <v>2.35</v>
      </c>
      <c r="D43" s="2">
        <v>1.838</v>
      </c>
      <c r="E43" s="2">
        <v>1.907</v>
      </c>
      <c r="F43" s="2">
        <f>SUM(B43:E43)/4</f>
        <v>1.9265</v>
      </c>
      <c r="P43" s="2">
        <f>(D43+C43+B43)/2</f>
        <v>2.8995</v>
      </c>
      <c r="Q43">
        <v>4</v>
      </c>
      <c r="R43" t="s">
        <v>39</v>
      </c>
      <c r="S43" s="2">
        <f>P43/Q43</f>
        <v>0.724875</v>
      </c>
      <c r="T43" s="2">
        <f>S43*0.75</f>
        <v>0.5436562500000001</v>
      </c>
      <c r="U43" t="s">
        <v>26</v>
      </c>
      <c r="V43">
        <v>6</v>
      </c>
    </row>
    <row r="44" spans="1:22" ht="12.75">
      <c r="A44" t="s">
        <v>31</v>
      </c>
      <c r="B44" s="2">
        <f>F5</f>
        <v>1.803</v>
      </c>
      <c r="C44" s="2">
        <f>B12</f>
        <v>2.135</v>
      </c>
      <c r="D44" s="2">
        <v>1.653</v>
      </c>
      <c r="E44" s="2">
        <v>1.644</v>
      </c>
      <c r="F44" s="2">
        <f>SUM(B44:E44)/4</f>
        <v>1.8087499999999999</v>
      </c>
      <c r="P44" s="2">
        <f>(D44+C44+B44)/2</f>
        <v>2.7954999999999997</v>
      </c>
      <c r="Q44">
        <v>8</v>
      </c>
      <c r="R44" t="s">
        <v>39</v>
      </c>
      <c r="S44" s="2">
        <f>P44/Q44</f>
        <v>0.34943749999999996</v>
      </c>
      <c r="T44" s="2">
        <v>0.4</v>
      </c>
      <c r="U44" t="s">
        <v>28</v>
      </c>
      <c r="V44">
        <v>7</v>
      </c>
    </row>
    <row r="45" spans="1:22" ht="12.75">
      <c r="A45" t="s">
        <v>32</v>
      </c>
      <c r="B45" s="2">
        <f>B5</f>
        <v>2.935</v>
      </c>
      <c r="C45" s="2">
        <f>F13</f>
        <v>2.816</v>
      </c>
      <c r="D45" s="2"/>
      <c r="E45" s="2">
        <v>1.874</v>
      </c>
      <c r="F45" s="2">
        <f>SUM(B45:E45)/4</f>
        <v>1.90625</v>
      </c>
      <c r="P45" s="2">
        <f>(F45+C45+B45)/2</f>
        <v>3.8286249999999997</v>
      </c>
      <c r="Q45">
        <v>7</v>
      </c>
      <c r="R45" t="s">
        <v>40</v>
      </c>
      <c r="S45" s="2">
        <f>P45/Q45</f>
        <v>0.5469464285714285</v>
      </c>
      <c r="T45" s="2">
        <v>0.5</v>
      </c>
      <c r="U45" t="s">
        <v>30</v>
      </c>
      <c r="V45">
        <v>8</v>
      </c>
    </row>
    <row r="46" spans="2:20" ht="12.75">
      <c r="B46" s="12">
        <f>SUM(B38:B45)/8</f>
        <v>1.8793750000000002</v>
      </c>
      <c r="C46" s="12">
        <f>SUM(C38:C45)/8</f>
        <v>2.019125</v>
      </c>
      <c r="D46" s="12">
        <f>SUM(D38:D45)/7</f>
        <v>1.6329999999999998</v>
      </c>
      <c r="E46" s="12">
        <f>SUM(E38:E45)/7</f>
        <v>1.6331428571428572</v>
      </c>
      <c r="F46" s="12">
        <f>SUM(F38:F45)/8</f>
        <v>1.7304166666666667</v>
      </c>
      <c r="I46" s="5"/>
      <c r="J46" s="5"/>
      <c r="L46" s="5"/>
      <c r="Q46">
        <f>SUM(Q38:Q45)/8</f>
        <v>5.875</v>
      </c>
      <c r="S46" s="2">
        <f>SUM(S38:S45)/8</f>
        <v>0.4106033482142857</v>
      </c>
      <c r="T46" s="2">
        <f>SUM(T38:T45)</f>
        <v>2.99931875</v>
      </c>
    </row>
    <row r="49" spans="2:12" ht="12.75">
      <c r="B49" s="2"/>
      <c r="I49" s="2"/>
      <c r="J49" s="2"/>
      <c r="L49" s="2"/>
    </row>
    <row r="50" spans="2:12" ht="12.75">
      <c r="B50" s="2"/>
      <c r="I50" s="2"/>
      <c r="J50" s="2"/>
      <c r="L50" s="2"/>
    </row>
    <row r="51" spans="2:12" ht="12.75">
      <c r="B51" s="2"/>
      <c r="I51" s="2"/>
      <c r="J51" s="2"/>
      <c r="L51" s="2"/>
    </row>
    <row r="52" spans="2:12" ht="12.75">
      <c r="B52" s="2"/>
      <c r="I52" s="2"/>
      <c r="J52" s="2"/>
      <c r="L52" s="2"/>
    </row>
    <row r="53" spans="2:12" ht="12.75">
      <c r="B53" s="2"/>
      <c r="I53" s="2"/>
      <c r="J53" s="2"/>
      <c r="L53" s="2"/>
    </row>
    <row r="54" spans="2:12" ht="12.75">
      <c r="B54" s="2"/>
      <c r="I54" s="2"/>
      <c r="J54" s="2"/>
      <c r="L54" s="2"/>
    </row>
    <row r="55" spans="2:12" ht="12.75">
      <c r="B55" s="2"/>
      <c r="I55" s="2"/>
      <c r="J55" s="2"/>
      <c r="L55" s="2"/>
    </row>
    <row r="56" ht="12.75">
      <c r="B56" s="2"/>
    </row>
  </sheetData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</dc:creator>
  <cp:keywords/>
  <dc:description/>
  <cp:lastModifiedBy>SUM</cp:lastModifiedBy>
  <dcterms:created xsi:type="dcterms:W3CDTF">2004-06-24T10:18:23Z</dcterms:created>
  <dcterms:modified xsi:type="dcterms:W3CDTF">2004-07-01T13:53:00Z</dcterms:modified>
  <cp:category/>
  <cp:version/>
  <cp:contentType/>
  <cp:contentStatus/>
</cp:coreProperties>
</file>